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PEO\Пискунова\2020\стандарт раскрытия информации\12б\"/>
    </mc:Choice>
  </mc:AlternateContent>
  <bookViews>
    <workbookView xWindow="0" yWindow="0" windowWidth="14925" windowHeight="12330"/>
  </bookViews>
  <sheets>
    <sheet name="форма 1" sheetId="1" r:id="rId1"/>
    <sheet name="форма 2" sheetId="3" r:id="rId2"/>
  </sheets>
  <definedNames>
    <definedName name="_xlnm.Print_Titles" localSheetId="0">'форма 1'!$15:$16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" l="1"/>
  <c r="G49" i="1"/>
  <c r="G45" i="1"/>
  <c r="G53" i="1" l="1"/>
  <c r="G20" i="1" l="1"/>
  <c r="D22" i="3" l="1"/>
  <c r="D18" i="3" s="1"/>
  <c r="D21" i="3"/>
  <c r="D17" i="3" s="1"/>
  <c r="D20" i="3"/>
  <c r="D16" i="3" s="1"/>
  <c r="D35" i="3" s="1"/>
  <c r="G56" i="1" l="1"/>
  <c r="G68" i="1"/>
  <c r="G65" i="1"/>
  <c r="G62" i="1"/>
  <c r="G36" i="1"/>
  <c r="G29" i="1"/>
  <c r="G27" i="1" s="1"/>
  <c r="G19" i="1" s="1"/>
  <c r="G18" i="1" l="1"/>
  <c r="B11" i="3"/>
  <c r="B9" i="3"/>
</calcChain>
</file>

<file path=xl/comments1.xml><?xml version="1.0" encoding="utf-8"?>
<comments xmlns="http://schemas.openxmlformats.org/spreadsheetml/2006/main">
  <authors>
    <author>Борисов Александр Иванович</author>
  </authors>
  <commentList>
    <comment ref="G73" authorId="0" shapeId="0">
      <text>
        <r>
          <rPr>
            <b/>
            <sz val="9"/>
            <color indexed="81"/>
            <rFont val="Tahoma"/>
            <family val="2"/>
            <charset val="204"/>
          </rPr>
          <t>Борисов Александр Иванович:</t>
        </r>
        <r>
          <rPr>
            <sz val="9"/>
            <color indexed="81"/>
            <rFont val="Tahoma"/>
            <family val="2"/>
            <charset val="204"/>
          </rPr>
          <t xml:space="preserve">
из таблицы для РЭК по вводу ОС по передаче (Расчет среднегодовой стоимости ОС)
</t>
        </r>
      </text>
    </comment>
  </commentList>
</comments>
</file>

<file path=xl/sharedStrings.xml><?xml version="1.0" encoding="utf-8"?>
<sst xmlns="http://schemas.openxmlformats.org/spreadsheetml/2006/main" count="260" uniqueCount="170">
  <si>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</si>
  <si>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</si>
  <si>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</si>
  <si>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</si>
  <si>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</si>
  <si>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</si>
  <si>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>гг.</t>
  </si>
  <si>
    <t>№ п/п</t>
  </si>
  <si>
    <t>Показатель</t>
  </si>
  <si>
    <t>Ед. изм.</t>
  </si>
  <si>
    <t>Примечание***</t>
  </si>
  <si>
    <t>план*</t>
  </si>
  <si>
    <t>факт**</t>
  </si>
  <si>
    <t>I</t>
  </si>
  <si>
    <t>1.1</t>
  </si>
  <si>
    <t>1.1.1</t>
  </si>
  <si>
    <t>Структура затрат</t>
  </si>
  <si>
    <t>Необходимая валовая выручка на содержание</t>
  </si>
  <si>
    <t>Подконтрольные расходы, всего</t>
  </si>
  <si>
    <t>Материальные расходы, всего</t>
  </si>
  <si>
    <t>в том числе на сырье, материалы, запасные части, инструмент, топливо</t>
  </si>
  <si>
    <t>на ремонт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</si>
  <si>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</si>
  <si>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в том числе на ремонт</t>
  </si>
  <si>
    <t>Фонд оплаты труда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</si>
  <si>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</si>
  <si>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</si>
  <si>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в том числе прочие расходы (с расшифровкой)****</t>
  </si>
  <si>
    <t>Расходы на обслуживание операционных заемных средств в составе подконтрольных расходов</t>
  </si>
  <si>
    <t>Расходы из прибыли в составе подконтрольных расходов</t>
  </si>
  <si>
    <t>Неподконтрольные расходы, включенные в НВВ, всего</t>
  </si>
  <si>
    <t>Оплата услуг ОАО "ФСК ЕЭС"</t>
  </si>
  <si>
    <t>Расходы на оплату технологического присоединения к сетям смежной сетевой организации</t>
  </si>
  <si>
    <t>Плата за аренду имущества</t>
  </si>
  <si>
    <t>отчисления на социальные нужды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</si>
  <si>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</si>
  <si>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</si>
  <si>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прочие налоги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</si>
  <si>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</si>
  <si>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технологичеких присоединений"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</si>
  <si>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</si>
  <si>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прочие неподконтрольные расходы (с расшифровкой)</t>
  </si>
  <si>
    <t>недополученный по независящим причинам доход (+/избыток средств, полученный в предыдущем периоде регулирования (-)</t>
  </si>
  <si>
    <t>справочно: расходы на ремонт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</si>
  <si>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</si>
  <si>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</si>
  <si>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</si>
  <si>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</si>
  <si>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Трансформаторная мощность подстанций, всего</t>
  </si>
  <si>
    <t>Количество условных единиц по линиям электропередач, всего</t>
  </si>
  <si>
    <t>Количество условных единиц по подстанциям, всего</t>
  </si>
  <si>
    <t>Длина линий электропередач, всего</t>
  </si>
  <si>
    <t>Доля кабельных линий электропередач</t>
  </si>
  <si>
    <t>прибыль на капитальные вложения</t>
  </si>
  <si>
    <t>налог на прибыль</t>
  </si>
  <si>
    <t>Общее количество точек подключения на конец года</t>
  </si>
  <si>
    <t>Ввод в эксплуатацию новых объектов электросетевого комплекса на конец года</t>
  </si>
  <si>
    <t>Примечание: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</si>
  <si>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элетрической энергии в столбце &lt;план&gt; 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</si>
  <si>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</si>
  <si>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</si>
  <si>
    <t>**** 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</si>
  <si>
    <t>3 года (Приказ ФАС от 22.01.2010 № 27)</t>
  </si>
  <si>
    <t>Срок хранения в архиве орг-ции:</t>
  </si>
  <si>
    <t>Статус информации:</t>
  </si>
  <si>
    <t>Основание для размещения:</t>
  </si>
  <si>
    <t>* При  наличии отклонений фактических значений показателей от плановых значений более чем на 15 процентов в столбце "Примечание" указываются причины их возникновения.</t>
  </si>
  <si>
    <t>тыс. руб.</t>
  </si>
  <si>
    <t>Остаточная балансовая стоимость активов на конец года долгосрочного периода регулирования</t>
  </si>
  <si>
    <t>4.</t>
  </si>
  <si>
    <t>км</t>
  </si>
  <si>
    <t>МВА</t>
  </si>
  <si>
    <t>Выбытие активов (основных средств)</t>
  </si>
  <si>
    <t>3.</t>
  </si>
  <si>
    <t>прочее</t>
  </si>
  <si>
    <t>2.2.1.</t>
  </si>
  <si>
    <t>новое строительство</t>
  </si>
  <si>
    <t>модернизация и реконструкция</t>
  </si>
  <si>
    <t>Ввод активов (основных средств) за год, в том числе:</t>
  </si>
  <si>
    <t>2.2.</t>
  </si>
  <si>
    <t>Увеличение стоимости активов (основных средств) за счет переоценки</t>
  </si>
  <si>
    <t>2.1.</t>
  </si>
  <si>
    <t>Ввод активов (основных средств), всего, в том числе:</t>
  </si>
  <si>
    <t>2.</t>
  </si>
  <si>
    <t>Остаточная балансовая стоимость активов на начало года долгосрочного периода регулирования</t>
  </si>
  <si>
    <t>1.</t>
  </si>
  <si>
    <t>Примечание *</t>
  </si>
  <si>
    <t>факт</t>
  </si>
  <si>
    <t>план</t>
  </si>
  <si>
    <t>Приказ ФСТ от 24.10.2004 № 1831-э, Прилож. 4</t>
  </si>
  <si>
    <t>Форма раскрытия информации о движении активов, включающий балансовую стоимость активов на начало года, балансовую стоимость активов на конец года, а также информацию о выбытии активов в течение года, о вводе активов в течение года, в том числе за счет переоценки. модернизации, реконструкции, строительства и приобретения нового оборудования</t>
  </si>
  <si>
    <t>Приказ ФСТ от 24.10.2004 № 1831-э, Прилож. 2</t>
  </si>
  <si>
    <t>МУП "Электросеть"</t>
  </si>
  <si>
    <t>1.1.1.1</t>
  </si>
  <si>
    <t>1.1.1.2</t>
  </si>
  <si>
    <t>1.1.1.3</t>
  </si>
  <si>
    <t>1.1.1.3.1</t>
  </si>
  <si>
    <t>1.1.2</t>
  </si>
  <si>
    <t>1.1.2.1</t>
  </si>
  <si>
    <t>1.1.3</t>
  </si>
  <si>
    <t>1.1.3.1</t>
  </si>
  <si>
    <t>1.1.3.2</t>
  </si>
  <si>
    <t>1.1.4</t>
  </si>
  <si>
    <t>1.1.5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</si>
  <si>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</si>
  <si>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</si>
  <si>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</si>
  <si>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</si>
  <si>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</si>
  <si>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</si>
  <si>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</si>
  <si>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</si>
  <si>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</si>
  <si>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</si>
  <si>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</si>
  <si>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>1.2.10.1</t>
  </si>
  <si>
    <t>1.2.11.</t>
  </si>
  <si>
    <t>1.2.12.</t>
  </si>
  <si>
    <t>1.3</t>
  </si>
  <si>
    <t>II</t>
  </si>
  <si>
    <t>III</t>
  </si>
  <si>
    <t>IV</t>
  </si>
  <si>
    <t>1</t>
  </si>
  <si>
    <t>2</t>
  </si>
  <si>
    <t>3</t>
  </si>
  <si>
    <t>4</t>
  </si>
  <si>
    <t>5</t>
  </si>
  <si>
    <t>6</t>
  </si>
  <si>
    <t>7</t>
  </si>
  <si>
    <t>7.1</t>
  </si>
  <si>
    <t>8</t>
  </si>
  <si>
    <t>тыс.руб.</t>
  </si>
  <si>
    <t>ед.</t>
  </si>
  <si>
    <t>МВт*ч</t>
  </si>
  <si>
    <t>Х</t>
  </si>
  <si>
    <t>шт.</t>
  </si>
  <si>
    <t>МВа</t>
  </si>
  <si>
    <t>у.е.</t>
  </si>
  <si>
    <t>%</t>
  </si>
  <si>
    <t>услуги банков</t>
  </si>
  <si>
    <t>в т.ч. ремонт основных фондов</t>
  </si>
  <si>
    <t>электроэнергия на хозяйственные нужды</t>
  </si>
  <si>
    <t>работы и услуги непроизводственного характера, кроме,аренды</t>
  </si>
  <si>
    <t>3.1</t>
  </si>
  <si>
    <t>3.2</t>
  </si>
  <si>
    <t>количество условных единиц по линиям электропередач на НН уровне напряжения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</si>
  <si>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</si>
  <si>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подстанциям на ВН уровне напряжения</t>
  </si>
  <si>
    <t>4.1</t>
  </si>
  <si>
    <t>4.2</t>
  </si>
  <si>
    <t>количество условных единиц по подстанциям на СН2 уровне напряжения</t>
  </si>
  <si>
    <t>в том числе длина линий электропередач на ВН уровне напряжения</t>
  </si>
  <si>
    <t>5.1</t>
  </si>
  <si>
    <t>5.2</t>
  </si>
  <si>
    <t>5.3</t>
  </si>
  <si>
    <t>длина линий электропередач на СН2 уровне напряжения</t>
  </si>
  <si>
    <t>длина линий электропередач на НН уровне напряжения</t>
  </si>
  <si>
    <t>Норматив технологического расхода (потерь) электрической энергии, установленный Минэнерго России*****</t>
  </si>
  <si>
    <t>*****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</si>
  <si>
    <t>"плановая"</t>
  </si>
  <si>
    <t>в том числе за счет платы за технологическое присоединие</t>
  </si>
  <si>
    <t>2.2.2.</t>
  </si>
  <si>
    <t>2.2.3.</t>
  </si>
  <si>
    <t>в т.ч. возврат и обслуживание долгосрочных заемных средств</t>
  </si>
  <si>
    <t>в том числе трансформаторная мощность подстанции на ВН уровне напряжения</t>
  </si>
  <si>
    <t>2.1</t>
  </si>
  <si>
    <t>2.2</t>
  </si>
  <si>
    <t>в том числе трансформаторная мощность подстанции на СН2 уровне напряжения</t>
  </si>
  <si>
    <t>теплоэнергия на хозяйственные нужды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</si>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</sst>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8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1" applyFont="1" applyAlignment="1">
      <alignment wrapText="1"/>
    </xf>
    <xf numFmtId="0" fontId="6" fillId="0" borderId="0" xfId="1" applyFont="1" applyBorder="1" applyAlignment="1">
      <alignment horizontal="right"/>
    </xf>
    <xf numFmtId="0" fontId="6" fillId="0" borderId="0" xfId="1" applyFont="1" applyBorder="1" applyAlignment="1"/>
    <xf numFmtId="0" fontId="5" fillId="0" borderId="0" xfId="1" applyFont="1" applyAlignment="1">
      <alignment horizontal="left" wrapText="1"/>
    </xf>
    <xf numFmtId="0" fontId="5" fillId="0" borderId="2" xfId="1" applyFont="1" applyBorder="1" applyAlignment="1">
      <alignment wrapText="1"/>
    </xf>
    <xf numFmtId="0" fontId="5" fillId="0" borderId="2" xfId="1" applyFont="1" applyBorder="1" applyAlignment="1">
      <alignment horizontal="center" wrapText="1"/>
    </xf>
    <xf numFmtId="0" fontId="5" fillId="0" borderId="2" xfId="1" applyFont="1" applyBorder="1" applyAlignment="1">
      <alignment horizontal="left" vertical="center" wrapText="1"/>
    </xf>
    <xf numFmtId="0" fontId="5" fillId="0" borderId="2" xfId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/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Border="1"/>
    <xf numFmtId="0" fontId="8" fillId="0" borderId="0" xfId="1" applyFont="1" applyAlignment="1">
      <alignment wrapText="1"/>
    </xf>
    <xf numFmtId="0" fontId="8" fillId="0" borderId="0" xfId="1" applyFont="1" applyAlignment="1">
      <alignment horizontal="left" wrapText="1"/>
    </xf>
    <xf numFmtId="4" fontId="9" fillId="0" borderId="2" xfId="0" applyNumberFormat="1" applyFont="1" applyBorder="1" applyAlignment="1">
      <alignment horizontal="center" vertical="center"/>
    </xf>
    <xf numFmtId="0" fontId="6" fillId="0" borderId="0" xfId="1" applyFont="1" applyBorder="1" applyAlignment="1">
      <alignment horizontal="right"/>
    </xf>
    <xf numFmtId="0" fontId="5" fillId="0" borderId="2" xfId="1" applyFont="1" applyBorder="1" applyAlignment="1">
      <alignment horizontal="center" vertical="center" wrapText="1"/>
    </xf>
    <xf numFmtId="4" fontId="2" fillId="0" borderId="2" xfId="0" applyNumberFormat="1" applyFont="1" applyBorder="1"/>
    <xf numFmtId="4" fontId="12" fillId="0" borderId="2" xfId="1" applyNumberFormat="1" applyFont="1" applyFill="1" applyBorder="1" applyAlignment="1">
      <alignment horizontal="center" vertical="center" wrapText="1"/>
    </xf>
    <xf numFmtId="4" fontId="12" fillId="0" borderId="2" xfId="1" applyNumberFormat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164" fontId="12" fillId="0" borderId="2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0" xfId="1" applyFont="1" applyBorder="1" applyAlignment="1">
      <alignment horizontal="left" indent="1"/>
    </xf>
    <xf numFmtId="0" fontId="6" fillId="0" borderId="0" xfId="1" applyFont="1" applyBorder="1" applyAlignment="1">
      <alignment horizontal="right"/>
    </xf>
    <xf numFmtId="0" fontId="0" fillId="0" borderId="0" xfId="0" applyAlignme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horizontal="left" wrapText="1" indent="2"/>
    </xf>
    <xf numFmtId="0" fontId="0" fillId="0" borderId="2" xfId="0" applyBorder="1" applyAlignment="1">
      <alignment horizontal="left" wrapText="1" indent="2"/>
    </xf>
    <xf numFmtId="0" fontId="2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49" fontId="2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5" fillId="0" borderId="2" xfId="1" applyFont="1" applyBorder="1" applyAlignment="1">
      <alignment horizontal="center" wrapText="1"/>
    </xf>
    <xf numFmtId="0" fontId="5" fillId="0" borderId="5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4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wrapText="1"/>
    </xf>
    <xf numFmtId="0" fontId="5" fillId="0" borderId="0" xfId="1" applyFont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I86"/>
  <sheetViews>
    <sheetView tabSelected="1" view="pageBreakPreview" topLeftCell="A64" zoomScale="80" zoomScaleNormal="100" zoomScaleSheetLayoutView="80" workbookViewId="0">
      <selection activeCell="G74" sqref="G74"/>
    </sheetView>
  </sheetViews>
  <sheetFormatPr defaultRowHeight="15.75" x14ac:dyDescent="0.25"/>
  <cols>
    <col min="1" max="2" width="9.140625" style="1"/>
    <col min="3" max="3" width="10.85546875" style="1" customWidth="1"/>
    <col min="4" max="4" width="15.28515625" style="1" customWidth="1"/>
    <col min="5" max="5" width="9.140625" style="1"/>
    <col min="6" max="6" width="2" style="1" customWidth="1"/>
    <col min="7" max="7" width="12.140625" style="1" bestFit="1" customWidth="1"/>
    <col min="8" max="8" width="9.85546875" style="1" bestFit="1" customWidth="1"/>
    <col min="9" max="9" width="27.85546875" style="1" customWidth="1"/>
    <col min="10" max="16384" width="9.140625" style="1"/>
  </cols>
  <sheetData>
    <row r="2" spans="1:9" x14ac:dyDescent="0.25">
      <c r="A2" s="51" t="s">
        <v>0</v>
      </c>
      <c r="B2" s="52"/>
      <c r="C2" s="52"/>
      <c r="D2" s="52"/>
      <c r="E2" s="52"/>
      <c r="F2" s="52"/>
      <c r="G2" s="52"/>
      <c r="H2" s="52"/>
      <c r="I2" s="46"/>
    </row>
    <row r="3" spans="1:9" x14ac:dyDescent="0.25">
      <c r="A3" s="52"/>
      <c r="B3" s="52"/>
      <c r="C3" s="52"/>
      <c r="D3" s="52"/>
      <c r="E3" s="52"/>
      <c r="F3" s="52"/>
      <c r="G3" s="52"/>
      <c r="H3" s="52"/>
      <c r="I3" s="46"/>
    </row>
    <row r="4" spans="1:9" x14ac:dyDescent="0.25">
      <c r="A4" s="52"/>
      <c r="B4" s="52"/>
      <c r="C4" s="52"/>
      <c r="D4" s="52"/>
      <c r="E4" s="52"/>
      <c r="F4" s="52"/>
      <c r="G4" s="52"/>
      <c r="H4" s="52"/>
      <c r="I4" s="46"/>
    </row>
    <row r="5" spans="1:9" x14ac:dyDescent="0.25">
      <c r="A5" s="53"/>
      <c r="B5" s="53"/>
      <c r="C5" s="53"/>
      <c r="D5" s="53"/>
      <c r="E5" s="53"/>
      <c r="F5" s="53"/>
      <c r="G5" s="53"/>
      <c r="H5" s="53"/>
      <c r="I5" s="46"/>
    </row>
    <row r="7" spans="1:9" x14ac:dyDescent="0.25">
      <c r="A7" s="1" t="s">
        <v>1</v>
      </c>
      <c r="C7" s="15"/>
      <c r="D7" s="55" t="s">
        <v>92</v>
      </c>
      <c r="E7" s="56"/>
      <c r="F7" s="56"/>
      <c r="G7" s="56"/>
    </row>
    <row r="8" spans="1:9" s="4" customFormat="1" ht="7.5" customHeight="1" x14ac:dyDescent="0.25">
      <c r="A8" s="1"/>
      <c r="B8" s="1"/>
      <c r="C8" s="1"/>
      <c r="D8" s="1"/>
      <c r="E8" s="1"/>
      <c r="F8" s="1"/>
      <c r="G8" s="1"/>
      <c r="H8" s="1"/>
      <c r="I8" s="1"/>
    </row>
    <row r="9" spans="1:9" x14ac:dyDescent="0.25">
      <c r="A9" s="1" t="s">
        <v>2</v>
      </c>
      <c r="B9" s="57">
        <v>3528055532</v>
      </c>
      <c r="C9" s="58"/>
      <c r="D9" s="58"/>
    </row>
    <row r="10" spans="1:9" s="4" customFormat="1" ht="7.5" customHeight="1" x14ac:dyDescent="0.25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 s="1" t="s">
        <v>3</v>
      </c>
      <c r="B11" s="55">
        <v>353950001</v>
      </c>
      <c r="C11" s="56"/>
      <c r="D11" s="56"/>
    </row>
    <row r="13" spans="1:9" x14ac:dyDescent="0.25">
      <c r="A13" s="1" t="s">
        <v>4</v>
      </c>
      <c r="E13" s="16">
        <v>2020</v>
      </c>
      <c r="F13" s="2" t="s">
        <v>5</v>
      </c>
      <c r="G13" s="16">
        <v>2024</v>
      </c>
      <c r="H13" s="1" t="s">
        <v>6</v>
      </c>
    </row>
    <row r="15" spans="1:9" s="3" customFormat="1" x14ac:dyDescent="0.25">
      <c r="A15" s="54" t="s">
        <v>7</v>
      </c>
      <c r="B15" s="54" t="s">
        <v>8</v>
      </c>
      <c r="C15" s="59"/>
      <c r="D15" s="59"/>
      <c r="E15" s="54" t="s">
        <v>9</v>
      </c>
      <c r="F15" s="59"/>
      <c r="G15" s="54">
        <v>2020</v>
      </c>
      <c r="H15" s="59"/>
      <c r="I15" s="54" t="s">
        <v>10</v>
      </c>
    </row>
    <row r="16" spans="1:9" s="3" customFormat="1" x14ac:dyDescent="0.25">
      <c r="A16" s="41"/>
      <c r="B16" s="41"/>
      <c r="C16" s="41"/>
      <c r="D16" s="41"/>
      <c r="E16" s="41"/>
      <c r="F16" s="41"/>
      <c r="G16" s="17" t="s">
        <v>11</v>
      </c>
      <c r="H16" s="17" t="s">
        <v>12</v>
      </c>
      <c r="I16" s="41"/>
    </row>
    <row r="17" spans="1:9" x14ac:dyDescent="0.25">
      <c r="A17" s="18" t="s">
        <v>13</v>
      </c>
      <c r="B17" s="49" t="s">
        <v>16</v>
      </c>
      <c r="C17" s="50"/>
      <c r="D17" s="50"/>
      <c r="E17" s="40" t="s">
        <v>134</v>
      </c>
      <c r="F17" s="41"/>
      <c r="G17" s="20" t="s">
        <v>134</v>
      </c>
      <c r="H17" s="20" t="s">
        <v>134</v>
      </c>
      <c r="I17" s="20" t="s">
        <v>134</v>
      </c>
    </row>
    <row r="18" spans="1:9" ht="32.25" customHeight="1" x14ac:dyDescent="0.25">
      <c r="A18" s="18">
        <v>1</v>
      </c>
      <c r="B18" s="49" t="s">
        <v>17</v>
      </c>
      <c r="C18" s="50"/>
      <c r="D18" s="50"/>
      <c r="E18" s="40" t="s">
        <v>131</v>
      </c>
      <c r="F18" s="41"/>
      <c r="G18" s="26">
        <f>G19+G36+G52</f>
        <v>600453.76</v>
      </c>
      <c r="H18" s="21"/>
      <c r="I18" s="29"/>
    </row>
    <row r="19" spans="1:9" ht="30.75" customHeight="1" x14ac:dyDescent="0.25">
      <c r="A19" s="18" t="s">
        <v>14</v>
      </c>
      <c r="B19" s="49" t="s">
        <v>18</v>
      </c>
      <c r="C19" s="50"/>
      <c r="D19" s="50"/>
      <c r="E19" s="40" t="s">
        <v>131</v>
      </c>
      <c r="F19" s="41"/>
      <c r="G19" s="26">
        <f>G20+G25+G27</f>
        <v>182947.23</v>
      </c>
      <c r="H19" s="21"/>
      <c r="I19" s="19"/>
    </row>
    <row r="20" spans="1:9" ht="31.5" customHeight="1" x14ac:dyDescent="0.25">
      <c r="A20" s="18" t="s">
        <v>15</v>
      </c>
      <c r="B20" s="49" t="s">
        <v>19</v>
      </c>
      <c r="C20" s="50"/>
      <c r="D20" s="50"/>
      <c r="E20" s="40" t="s">
        <v>131</v>
      </c>
      <c r="F20" s="41"/>
      <c r="G20" s="26">
        <f>G21+G22+G23</f>
        <v>18980.14</v>
      </c>
      <c r="H20" s="21"/>
      <c r="I20" s="19"/>
    </row>
    <row r="21" spans="1:9" ht="48.75" customHeight="1" x14ac:dyDescent="0.25">
      <c r="A21" s="18" t="s">
        <v>93</v>
      </c>
      <c r="B21" s="49" t="s">
        <v>20</v>
      </c>
      <c r="C21" s="50"/>
      <c r="D21" s="50"/>
      <c r="E21" s="40" t="s">
        <v>131</v>
      </c>
      <c r="F21" s="41"/>
      <c r="G21" s="35">
        <v>18980.14</v>
      </c>
      <c r="H21" s="21"/>
      <c r="I21" s="19"/>
    </row>
    <row r="22" spans="1:9" x14ac:dyDescent="0.25">
      <c r="A22" s="18" t="s">
        <v>94</v>
      </c>
      <c r="B22" s="49" t="s">
        <v>21</v>
      </c>
      <c r="C22" s="50"/>
      <c r="D22" s="50"/>
      <c r="E22" s="40" t="s">
        <v>131</v>
      </c>
      <c r="F22" s="41"/>
      <c r="G22" s="21"/>
      <c r="H22" s="21"/>
      <c r="I22" s="19"/>
    </row>
    <row r="23" spans="1:9" ht="97.5" customHeight="1" x14ac:dyDescent="0.25">
      <c r="A23" s="18" t="s">
        <v>95</v>
      </c>
      <c r="B23" s="49" t="s">
        <v>22</v>
      </c>
      <c r="C23" s="50"/>
      <c r="D23" s="50"/>
      <c r="E23" s="40" t="s">
        <v>131</v>
      </c>
      <c r="F23" s="41"/>
      <c r="G23" s="21"/>
      <c r="H23" s="21"/>
      <c r="I23" s="19"/>
    </row>
    <row r="24" spans="1:9" x14ac:dyDescent="0.25">
      <c r="A24" s="18" t="s">
        <v>96</v>
      </c>
      <c r="B24" s="49" t="s">
        <v>23</v>
      </c>
      <c r="C24" s="50"/>
      <c r="D24" s="50"/>
      <c r="E24" s="40" t="s">
        <v>131</v>
      </c>
      <c r="F24" s="41"/>
      <c r="G24" s="21"/>
      <c r="H24" s="21"/>
      <c r="I24" s="19"/>
    </row>
    <row r="25" spans="1:9" x14ac:dyDescent="0.25">
      <c r="A25" s="18" t="s">
        <v>97</v>
      </c>
      <c r="B25" s="49" t="s">
        <v>24</v>
      </c>
      <c r="C25" s="50"/>
      <c r="D25" s="50"/>
      <c r="E25" s="40" t="s">
        <v>131</v>
      </c>
      <c r="F25" s="41"/>
      <c r="G25" s="35">
        <v>120365.18</v>
      </c>
      <c r="H25" s="21"/>
      <c r="I25" s="19"/>
    </row>
    <row r="26" spans="1:9" x14ac:dyDescent="0.25">
      <c r="A26" s="18" t="s">
        <v>98</v>
      </c>
      <c r="B26" s="49" t="s">
        <v>23</v>
      </c>
      <c r="C26" s="50"/>
      <c r="D26" s="50"/>
      <c r="E26" s="40" t="s">
        <v>131</v>
      </c>
      <c r="F26" s="41"/>
      <c r="G26" s="21"/>
      <c r="H26" s="21"/>
      <c r="I26" s="19"/>
    </row>
    <row r="27" spans="1:9" ht="28.5" customHeight="1" x14ac:dyDescent="0.25">
      <c r="A27" s="18" t="s">
        <v>99</v>
      </c>
      <c r="B27" s="49" t="s">
        <v>25</v>
      </c>
      <c r="C27" s="50"/>
      <c r="D27" s="50"/>
      <c r="E27" s="40" t="s">
        <v>131</v>
      </c>
      <c r="F27" s="41"/>
      <c r="G27" s="21">
        <f>G28+G29</f>
        <v>43601.91</v>
      </c>
      <c r="H27" s="21"/>
      <c r="I27" s="19"/>
    </row>
    <row r="28" spans="1:9" ht="51" customHeight="1" x14ac:dyDescent="0.25">
      <c r="A28" s="18" t="s">
        <v>100</v>
      </c>
      <c r="B28" s="49" t="s">
        <v>26</v>
      </c>
      <c r="C28" s="50"/>
      <c r="D28" s="50"/>
      <c r="E28" s="40" t="s">
        <v>131</v>
      </c>
      <c r="F28" s="41"/>
      <c r="G28" s="35">
        <v>4763.26</v>
      </c>
      <c r="H28" s="21"/>
      <c r="I28" s="19"/>
    </row>
    <row r="29" spans="1:9" ht="38.25" customHeight="1" x14ac:dyDescent="0.25">
      <c r="A29" s="18" t="s">
        <v>101</v>
      </c>
      <c r="B29" s="49" t="s">
        <v>27</v>
      </c>
      <c r="C29" s="50"/>
      <c r="D29" s="50"/>
      <c r="E29" s="40" t="s">
        <v>131</v>
      </c>
      <c r="F29" s="41"/>
      <c r="G29" s="21">
        <f>G30+G31+G32+G33</f>
        <v>38838.65</v>
      </c>
      <c r="H29" s="21"/>
      <c r="I29" s="19"/>
    </row>
    <row r="30" spans="1:9" x14ac:dyDescent="0.25">
      <c r="A30" s="18"/>
      <c r="B30" s="47" t="s">
        <v>140</v>
      </c>
      <c r="C30" s="48"/>
      <c r="D30" s="48"/>
      <c r="E30" s="40" t="s">
        <v>131</v>
      </c>
      <c r="F30" s="41"/>
      <c r="G30" s="35">
        <v>15109.77</v>
      </c>
      <c r="H30" s="21"/>
      <c r="I30" s="19"/>
    </row>
    <row r="31" spans="1:9" ht="33.75" customHeight="1" x14ac:dyDescent="0.25">
      <c r="A31" s="18"/>
      <c r="B31" s="47" t="s">
        <v>141</v>
      </c>
      <c r="C31" s="48"/>
      <c r="D31" s="48"/>
      <c r="E31" s="40" t="s">
        <v>131</v>
      </c>
      <c r="F31" s="41"/>
      <c r="G31" s="35">
        <v>5365.43</v>
      </c>
      <c r="H31" s="21"/>
      <c r="I31" s="19"/>
    </row>
    <row r="32" spans="1:9" ht="45" customHeight="1" x14ac:dyDescent="0.25">
      <c r="A32" s="18"/>
      <c r="B32" s="47" t="s">
        <v>142</v>
      </c>
      <c r="C32" s="48"/>
      <c r="D32" s="48"/>
      <c r="E32" s="40" t="s">
        <v>131</v>
      </c>
      <c r="F32" s="41"/>
      <c r="G32" s="35">
        <v>17985.12</v>
      </c>
      <c r="H32" s="21"/>
      <c r="I32" s="19"/>
    </row>
    <row r="33" spans="1:9" x14ac:dyDescent="0.25">
      <c r="A33" s="18"/>
      <c r="B33" s="47" t="s">
        <v>139</v>
      </c>
      <c r="C33" s="48"/>
      <c r="D33" s="48"/>
      <c r="E33" s="40" t="s">
        <v>131</v>
      </c>
      <c r="F33" s="41"/>
      <c r="G33" s="35">
        <v>378.33</v>
      </c>
      <c r="H33" s="21"/>
      <c r="I33" s="19"/>
    </row>
    <row r="34" spans="1:9" ht="55.5" customHeight="1" x14ac:dyDescent="0.25">
      <c r="A34" s="18" t="s">
        <v>102</v>
      </c>
      <c r="B34" s="49" t="s">
        <v>28</v>
      </c>
      <c r="C34" s="50"/>
      <c r="D34" s="50"/>
      <c r="E34" s="40" t="s">
        <v>131</v>
      </c>
      <c r="F34" s="41"/>
      <c r="G34" s="21"/>
      <c r="H34" s="21"/>
      <c r="I34" s="19"/>
    </row>
    <row r="35" spans="1:9" ht="33" customHeight="1" x14ac:dyDescent="0.25">
      <c r="A35" s="18" t="s">
        <v>103</v>
      </c>
      <c r="B35" s="49" t="s">
        <v>29</v>
      </c>
      <c r="C35" s="50"/>
      <c r="D35" s="50"/>
      <c r="E35" s="40" t="s">
        <v>131</v>
      </c>
      <c r="F35" s="41"/>
      <c r="G35" s="21"/>
      <c r="H35" s="21"/>
      <c r="I35" s="19"/>
    </row>
    <row r="36" spans="1:9" ht="35.25" customHeight="1" x14ac:dyDescent="0.25">
      <c r="A36" s="18" t="s">
        <v>104</v>
      </c>
      <c r="B36" s="49" t="s">
        <v>30</v>
      </c>
      <c r="C36" s="50"/>
      <c r="D36" s="50"/>
      <c r="E36" s="40" t="s">
        <v>131</v>
      </c>
      <c r="F36" s="41"/>
      <c r="G36" s="18">
        <f>G37+G38+G39+G40+G41+G42+G43+G44+G45+G46+G48+G49</f>
        <v>404253.85</v>
      </c>
      <c r="H36" s="21"/>
      <c r="I36" s="19"/>
    </row>
    <row r="37" spans="1:9" ht="30.75" customHeight="1" x14ac:dyDescent="0.25">
      <c r="A37" s="18" t="s">
        <v>105</v>
      </c>
      <c r="B37" s="49" t="s">
        <v>31</v>
      </c>
      <c r="C37" s="50"/>
      <c r="D37" s="50"/>
      <c r="E37" s="40" t="s">
        <v>131</v>
      </c>
      <c r="F37" s="41"/>
      <c r="G37" s="35">
        <v>105806.31</v>
      </c>
      <c r="H37" s="21"/>
      <c r="I37" s="19"/>
    </row>
    <row r="38" spans="1:9" ht="79.5" customHeight="1" x14ac:dyDescent="0.25">
      <c r="A38" s="18" t="s">
        <v>106</v>
      </c>
      <c r="B38" s="49" t="s">
        <v>32</v>
      </c>
      <c r="C38" s="50"/>
      <c r="D38" s="50"/>
      <c r="E38" s="40" t="s">
        <v>131</v>
      </c>
      <c r="F38" s="41"/>
      <c r="G38" s="21"/>
      <c r="H38" s="21"/>
      <c r="I38" s="19"/>
    </row>
    <row r="39" spans="1:9" x14ac:dyDescent="0.25">
      <c r="A39" s="18" t="s">
        <v>107</v>
      </c>
      <c r="B39" s="49" t="s">
        <v>33</v>
      </c>
      <c r="C39" s="50"/>
      <c r="D39" s="50"/>
      <c r="E39" s="40" t="s">
        <v>131</v>
      </c>
      <c r="F39" s="41"/>
      <c r="G39" s="35">
        <v>997.99</v>
      </c>
      <c r="H39" s="21"/>
      <c r="I39" s="19"/>
    </row>
    <row r="40" spans="1:9" ht="30" customHeight="1" x14ac:dyDescent="0.25">
      <c r="A40" s="18" t="s">
        <v>108</v>
      </c>
      <c r="B40" s="49" t="s">
        <v>34</v>
      </c>
      <c r="C40" s="50"/>
      <c r="D40" s="50"/>
      <c r="E40" s="40" t="s">
        <v>131</v>
      </c>
      <c r="F40" s="41"/>
      <c r="G40" s="35">
        <v>36253.99</v>
      </c>
      <c r="H40" s="21"/>
      <c r="I40" s="19"/>
    </row>
    <row r="41" spans="1:9" ht="79.5" customHeight="1" x14ac:dyDescent="0.25">
      <c r="A41" s="18" t="s">
        <v>109</v>
      </c>
      <c r="B41" s="49" t="s">
        <v>35</v>
      </c>
      <c r="C41" s="50"/>
      <c r="D41" s="50"/>
      <c r="E41" s="40" t="s">
        <v>131</v>
      </c>
      <c r="F41" s="41"/>
      <c r="G41" s="21"/>
      <c r="H41" s="21"/>
      <c r="I41" s="19"/>
    </row>
    <row r="42" spans="1:9" x14ac:dyDescent="0.25">
      <c r="A42" s="18" t="s">
        <v>110</v>
      </c>
      <c r="B42" s="49" t="s">
        <v>36</v>
      </c>
      <c r="C42" s="50"/>
      <c r="D42" s="50"/>
      <c r="E42" s="40" t="s">
        <v>131</v>
      </c>
      <c r="F42" s="41"/>
      <c r="G42" s="35">
        <v>184173.96</v>
      </c>
      <c r="H42" s="21"/>
      <c r="I42" s="19"/>
    </row>
    <row r="43" spans="1:9" ht="33" customHeight="1" x14ac:dyDescent="0.25">
      <c r="A43" s="18" t="s">
        <v>111</v>
      </c>
      <c r="B43" s="49" t="s">
        <v>53</v>
      </c>
      <c r="C43" s="50"/>
      <c r="D43" s="50"/>
      <c r="E43" s="40" t="s">
        <v>131</v>
      </c>
      <c r="F43" s="41"/>
      <c r="G43" s="35">
        <v>0</v>
      </c>
      <c r="H43" s="21"/>
      <c r="I43" s="19"/>
    </row>
    <row r="44" spans="1:9" x14ac:dyDescent="0.25">
      <c r="A44" s="18" t="s">
        <v>112</v>
      </c>
      <c r="B44" s="49" t="s">
        <v>54</v>
      </c>
      <c r="C44" s="50"/>
      <c r="D44" s="50"/>
      <c r="E44" s="40" t="s">
        <v>131</v>
      </c>
      <c r="F44" s="41"/>
      <c r="G44" s="35">
        <v>6457.66</v>
      </c>
      <c r="H44" s="21"/>
      <c r="I44" s="19"/>
    </row>
    <row r="45" spans="1:9" x14ac:dyDescent="0.25">
      <c r="A45" s="18" t="s">
        <v>113</v>
      </c>
      <c r="B45" s="49" t="s">
        <v>37</v>
      </c>
      <c r="C45" s="50"/>
      <c r="D45" s="50"/>
      <c r="E45" s="40" t="s">
        <v>131</v>
      </c>
      <c r="F45" s="41"/>
      <c r="G45" s="35">
        <f>264.66+34394.17+592.5</f>
        <v>35251.33</v>
      </c>
      <c r="H45" s="21"/>
      <c r="I45" s="19"/>
    </row>
    <row r="46" spans="1:9" ht="100.5" customHeight="1" x14ac:dyDescent="0.25">
      <c r="A46" s="18" t="s">
        <v>114</v>
      </c>
      <c r="B46" s="49" t="s">
        <v>38</v>
      </c>
      <c r="C46" s="50"/>
      <c r="D46" s="50"/>
      <c r="E46" s="40" t="s">
        <v>131</v>
      </c>
      <c r="F46" s="41"/>
      <c r="G46" s="35">
        <v>28222.67</v>
      </c>
      <c r="H46" s="21"/>
      <c r="I46" s="19"/>
    </row>
    <row r="47" spans="1:9" ht="36.75" customHeight="1" x14ac:dyDescent="0.25">
      <c r="A47" s="18" t="s">
        <v>115</v>
      </c>
      <c r="B47" s="49" t="s">
        <v>39</v>
      </c>
      <c r="C47" s="50"/>
      <c r="D47" s="50"/>
      <c r="E47" s="40" t="s">
        <v>132</v>
      </c>
      <c r="F47" s="41"/>
      <c r="G47" s="36">
        <v>668</v>
      </c>
      <c r="H47" s="21"/>
      <c r="I47" s="19"/>
    </row>
    <row r="48" spans="1:9" ht="197.25" customHeight="1" x14ac:dyDescent="0.25">
      <c r="A48" s="18" t="s">
        <v>116</v>
      </c>
      <c r="B48" s="49" t="s">
        <v>40</v>
      </c>
      <c r="C48" s="50"/>
      <c r="D48" s="50"/>
      <c r="E48" s="40" t="s">
        <v>131</v>
      </c>
      <c r="F48" s="41"/>
      <c r="G48" s="18"/>
      <c r="H48" s="21"/>
      <c r="I48" s="19"/>
    </row>
    <row r="49" spans="1:9" ht="33" customHeight="1" x14ac:dyDescent="0.25">
      <c r="A49" s="18" t="s">
        <v>117</v>
      </c>
      <c r="B49" s="49" t="s">
        <v>41</v>
      </c>
      <c r="C49" s="50"/>
      <c r="D49" s="50"/>
      <c r="E49" s="40" t="s">
        <v>131</v>
      </c>
      <c r="F49" s="41"/>
      <c r="G49" s="21">
        <f>G51+G50</f>
        <v>7089.9400000000005</v>
      </c>
      <c r="H49" s="21"/>
      <c r="I49" s="19"/>
    </row>
    <row r="50" spans="1:9" ht="33" customHeight="1" x14ac:dyDescent="0.25">
      <c r="A50" s="18"/>
      <c r="B50" s="60" t="s">
        <v>163</v>
      </c>
      <c r="C50" s="61"/>
      <c r="D50" s="62"/>
      <c r="E50" s="63" t="s">
        <v>131</v>
      </c>
      <c r="F50" s="64"/>
      <c r="G50" s="21">
        <v>5191.5200000000004</v>
      </c>
      <c r="H50" s="21"/>
      <c r="I50" s="19"/>
    </row>
    <row r="51" spans="1:9" ht="38.25" customHeight="1" x14ac:dyDescent="0.25">
      <c r="A51" s="18"/>
      <c r="B51" s="47" t="s">
        <v>168</v>
      </c>
      <c r="C51" s="48"/>
      <c r="D51" s="48"/>
      <c r="E51" s="40" t="s">
        <v>131</v>
      </c>
      <c r="F51" s="41"/>
      <c r="G51" s="35">
        <v>1898.42</v>
      </c>
      <c r="H51" s="21"/>
      <c r="I51" s="19"/>
    </row>
    <row r="52" spans="1:9" ht="79.5" customHeight="1" x14ac:dyDescent="0.25">
      <c r="A52" s="18" t="s">
        <v>118</v>
      </c>
      <c r="B52" s="49" t="s">
        <v>42</v>
      </c>
      <c r="C52" s="50"/>
      <c r="D52" s="50"/>
      <c r="E52" s="40" t="s">
        <v>131</v>
      </c>
      <c r="F52" s="41"/>
      <c r="G52" s="35">
        <f>13252.68</f>
        <v>13252.68</v>
      </c>
      <c r="H52" s="21"/>
      <c r="I52" s="19"/>
    </row>
    <row r="53" spans="1:9" ht="63" customHeight="1" x14ac:dyDescent="0.25">
      <c r="A53" s="18" t="s">
        <v>119</v>
      </c>
      <c r="B53" s="49" t="s">
        <v>43</v>
      </c>
      <c r="C53" s="50"/>
      <c r="D53" s="50"/>
      <c r="E53" s="40" t="s">
        <v>131</v>
      </c>
      <c r="F53" s="41"/>
      <c r="G53" s="21">
        <f>G30</f>
        <v>15109.77</v>
      </c>
      <c r="H53" s="21"/>
      <c r="I53" s="19"/>
    </row>
    <row r="54" spans="1:9" ht="65.25" customHeight="1" x14ac:dyDescent="0.25">
      <c r="A54" s="18" t="s">
        <v>120</v>
      </c>
      <c r="B54" s="49" t="s">
        <v>44</v>
      </c>
      <c r="C54" s="50"/>
      <c r="D54" s="50"/>
      <c r="E54" s="40" t="s">
        <v>131</v>
      </c>
      <c r="F54" s="41"/>
      <c r="G54" s="35">
        <v>84707</v>
      </c>
      <c r="H54" s="21"/>
      <c r="I54" s="19"/>
    </row>
    <row r="55" spans="1:9" ht="33" customHeight="1" x14ac:dyDescent="0.25">
      <c r="A55" s="18" t="s">
        <v>14</v>
      </c>
      <c r="B55" s="49" t="s">
        <v>45</v>
      </c>
      <c r="C55" s="50"/>
      <c r="D55" s="50"/>
      <c r="E55" s="40" t="s">
        <v>133</v>
      </c>
      <c r="F55" s="41"/>
      <c r="G55" s="37">
        <v>27.529</v>
      </c>
      <c r="H55" s="21"/>
      <c r="I55" s="19"/>
    </row>
    <row r="56" spans="1:9" ht="95.25" customHeight="1" x14ac:dyDescent="0.25">
      <c r="A56" s="18" t="s">
        <v>104</v>
      </c>
      <c r="B56" s="49" t="s">
        <v>46</v>
      </c>
      <c r="C56" s="50"/>
      <c r="D56" s="50"/>
      <c r="E56" s="40" t="s">
        <v>131</v>
      </c>
      <c r="F56" s="41"/>
      <c r="G56" s="37">
        <f>G54/G55/1000</f>
        <v>3.0770096988630171</v>
      </c>
      <c r="H56" s="21"/>
      <c r="I56" s="19"/>
    </row>
    <row r="57" spans="1:9" ht="141" customHeight="1" x14ac:dyDescent="0.25">
      <c r="A57" s="18" t="s">
        <v>121</v>
      </c>
      <c r="B57" s="49" t="s">
        <v>47</v>
      </c>
      <c r="C57" s="50"/>
      <c r="D57" s="50"/>
      <c r="E57" s="40" t="s">
        <v>134</v>
      </c>
      <c r="F57" s="41"/>
      <c r="G57" s="21" t="s">
        <v>134</v>
      </c>
      <c r="H57" s="21" t="s">
        <v>134</v>
      </c>
      <c r="I57" s="20"/>
    </row>
    <row r="58" spans="1:9" ht="30.75" customHeight="1" x14ac:dyDescent="0.25">
      <c r="A58" s="18" t="s">
        <v>122</v>
      </c>
      <c r="B58" s="49" t="s">
        <v>55</v>
      </c>
      <c r="C58" s="50"/>
      <c r="D58" s="50"/>
      <c r="E58" s="40" t="s">
        <v>135</v>
      </c>
      <c r="F58" s="41"/>
      <c r="G58" s="38">
        <v>13036</v>
      </c>
      <c r="H58" s="21"/>
      <c r="I58" s="19"/>
    </row>
    <row r="59" spans="1:9" ht="35.25" customHeight="1" x14ac:dyDescent="0.25">
      <c r="A59" s="18" t="s">
        <v>123</v>
      </c>
      <c r="B59" s="49" t="s">
        <v>48</v>
      </c>
      <c r="C59" s="50"/>
      <c r="D59" s="50"/>
      <c r="E59" s="40" t="s">
        <v>136</v>
      </c>
      <c r="F59" s="41"/>
      <c r="G59" s="39">
        <v>589.01599999999996</v>
      </c>
      <c r="H59" s="21"/>
      <c r="I59" s="19"/>
    </row>
    <row r="60" spans="1:9" ht="46.5" customHeight="1" x14ac:dyDescent="0.25">
      <c r="A60" s="18" t="s">
        <v>165</v>
      </c>
      <c r="B60" s="49" t="s">
        <v>164</v>
      </c>
      <c r="C60" s="50"/>
      <c r="D60" s="50"/>
      <c r="E60" s="40" t="s">
        <v>136</v>
      </c>
      <c r="F60" s="41"/>
      <c r="G60" s="21">
        <v>100</v>
      </c>
      <c r="H60" s="21"/>
      <c r="I60" s="19"/>
    </row>
    <row r="61" spans="1:9" ht="46.5" customHeight="1" x14ac:dyDescent="0.25">
      <c r="A61" s="18" t="s">
        <v>166</v>
      </c>
      <c r="B61" s="65" t="s">
        <v>167</v>
      </c>
      <c r="C61" s="66"/>
      <c r="D61" s="67"/>
      <c r="E61" s="63" t="s">
        <v>136</v>
      </c>
      <c r="F61" s="64"/>
      <c r="G61" s="21">
        <v>489.01600000000002</v>
      </c>
      <c r="H61" s="21"/>
      <c r="I61" s="19"/>
    </row>
    <row r="62" spans="1:9" ht="36" customHeight="1" x14ac:dyDescent="0.25">
      <c r="A62" s="18" t="s">
        <v>124</v>
      </c>
      <c r="B62" s="49" t="s">
        <v>49</v>
      </c>
      <c r="C62" s="50"/>
      <c r="D62" s="50"/>
      <c r="E62" s="40" t="s">
        <v>137</v>
      </c>
      <c r="F62" s="41"/>
      <c r="G62" s="21">
        <f>G63+G64</f>
        <v>5217.34</v>
      </c>
      <c r="H62" s="21"/>
      <c r="I62" s="19"/>
    </row>
    <row r="63" spans="1:9" ht="63.75" customHeight="1" x14ac:dyDescent="0.25">
      <c r="A63" s="18" t="s">
        <v>143</v>
      </c>
      <c r="B63" s="47" t="s">
        <v>146</v>
      </c>
      <c r="C63" s="48"/>
      <c r="D63" s="48"/>
      <c r="E63" s="40" t="s">
        <v>137</v>
      </c>
      <c r="F63" s="41"/>
      <c r="G63" s="35">
        <v>3043.12</v>
      </c>
      <c r="H63" s="21"/>
      <c r="I63" s="19"/>
    </row>
    <row r="64" spans="1:9" ht="52.5" customHeight="1" x14ac:dyDescent="0.25">
      <c r="A64" s="18" t="s">
        <v>144</v>
      </c>
      <c r="B64" s="47" t="s">
        <v>145</v>
      </c>
      <c r="C64" s="48"/>
      <c r="D64" s="48"/>
      <c r="E64" s="40" t="s">
        <v>137</v>
      </c>
      <c r="F64" s="41"/>
      <c r="G64" s="21">
        <v>2174.2199999999998</v>
      </c>
      <c r="H64" s="21"/>
      <c r="I64" s="19"/>
    </row>
    <row r="65" spans="1:9" ht="36.75" customHeight="1" x14ac:dyDescent="0.25">
      <c r="A65" s="18" t="s">
        <v>125</v>
      </c>
      <c r="B65" s="49" t="s">
        <v>50</v>
      </c>
      <c r="C65" s="50"/>
      <c r="D65" s="50"/>
      <c r="E65" s="40" t="s">
        <v>137</v>
      </c>
      <c r="F65" s="41"/>
      <c r="G65" s="21">
        <f>G66+G67</f>
        <v>8360.619999999999</v>
      </c>
      <c r="H65" s="21"/>
      <c r="I65" s="19"/>
    </row>
    <row r="66" spans="1:9" ht="66.75" customHeight="1" x14ac:dyDescent="0.25">
      <c r="A66" s="18" t="s">
        <v>148</v>
      </c>
      <c r="B66" s="47" t="s">
        <v>147</v>
      </c>
      <c r="C66" s="48"/>
      <c r="D66" s="48"/>
      <c r="E66" s="40" t="s">
        <v>137</v>
      </c>
      <c r="F66" s="41"/>
      <c r="G66" s="21">
        <v>252.68</v>
      </c>
      <c r="H66" s="21"/>
      <c r="I66" s="19"/>
    </row>
    <row r="67" spans="1:9" ht="55.5" customHeight="1" x14ac:dyDescent="0.25">
      <c r="A67" s="18" t="s">
        <v>149</v>
      </c>
      <c r="B67" s="47" t="s">
        <v>150</v>
      </c>
      <c r="C67" s="48"/>
      <c r="D67" s="48"/>
      <c r="E67" s="40" t="s">
        <v>137</v>
      </c>
      <c r="F67" s="41"/>
      <c r="G67" s="35">
        <v>8107.94</v>
      </c>
      <c r="H67" s="21"/>
      <c r="I67" s="19"/>
    </row>
    <row r="68" spans="1:9" ht="34.5" customHeight="1" x14ac:dyDescent="0.25">
      <c r="A68" s="18" t="s">
        <v>126</v>
      </c>
      <c r="B68" s="49" t="s">
        <v>51</v>
      </c>
      <c r="C68" s="50"/>
      <c r="D68" s="50"/>
      <c r="E68" s="40" t="s">
        <v>70</v>
      </c>
      <c r="F68" s="41"/>
      <c r="G68" s="21">
        <f>G69+G70+G71</f>
        <v>1809.24</v>
      </c>
      <c r="H68" s="21"/>
      <c r="I68" s="19"/>
    </row>
    <row r="69" spans="1:9" ht="48" customHeight="1" x14ac:dyDescent="0.25">
      <c r="A69" s="18" t="s">
        <v>152</v>
      </c>
      <c r="B69" s="47" t="s">
        <v>151</v>
      </c>
      <c r="C69" s="48"/>
      <c r="D69" s="48"/>
      <c r="E69" s="40" t="s">
        <v>70</v>
      </c>
      <c r="F69" s="41"/>
      <c r="G69" s="21">
        <v>1.29</v>
      </c>
      <c r="H69" s="21"/>
      <c r="I69" s="19"/>
    </row>
    <row r="70" spans="1:9" ht="31.5" customHeight="1" x14ac:dyDescent="0.25">
      <c r="A70" s="18" t="s">
        <v>153</v>
      </c>
      <c r="B70" s="47" t="s">
        <v>155</v>
      </c>
      <c r="C70" s="48"/>
      <c r="D70" s="48"/>
      <c r="E70" s="40" t="s">
        <v>70</v>
      </c>
      <c r="F70" s="41"/>
      <c r="G70" s="35">
        <v>898.51</v>
      </c>
      <c r="H70" s="21"/>
      <c r="I70" s="19"/>
    </row>
    <row r="71" spans="1:9" ht="33" customHeight="1" x14ac:dyDescent="0.25">
      <c r="A71" s="18" t="s">
        <v>154</v>
      </c>
      <c r="B71" s="47" t="s">
        <v>156</v>
      </c>
      <c r="C71" s="48"/>
      <c r="D71" s="48"/>
      <c r="E71" s="40" t="s">
        <v>70</v>
      </c>
      <c r="F71" s="41"/>
      <c r="G71" s="35">
        <v>909.44</v>
      </c>
      <c r="H71" s="21"/>
      <c r="I71" s="19"/>
    </row>
    <row r="72" spans="1:9" ht="33.75" customHeight="1" x14ac:dyDescent="0.25">
      <c r="A72" s="18" t="s">
        <v>127</v>
      </c>
      <c r="B72" s="49" t="s">
        <v>52</v>
      </c>
      <c r="C72" s="50"/>
      <c r="D72" s="50"/>
      <c r="E72" s="40" t="s">
        <v>138</v>
      </c>
      <c r="F72" s="41"/>
      <c r="G72" s="36">
        <v>87.07</v>
      </c>
      <c r="H72" s="21"/>
      <c r="I72" s="19"/>
    </row>
    <row r="73" spans="1:9" ht="61.5" customHeight="1" x14ac:dyDescent="0.25">
      <c r="A73" s="18" t="s">
        <v>128</v>
      </c>
      <c r="B73" s="49" t="s">
        <v>56</v>
      </c>
      <c r="C73" s="50"/>
      <c r="D73" s="50"/>
      <c r="E73" s="40" t="s">
        <v>131</v>
      </c>
      <c r="F73" s="41"/>
      <c r="G73" s="35">
        <v>196988</v>
      </c>
      <c r="H73" s="21"/>
      <c r="I73" s="19"/>
    </row>
    <row r="74" spans="1:9" ht="39" customHeight="1" x14ac:dyDescent="0.25">
      <c r="A74" s="18" t="s">
        <v>129</v>
      </c>
      <c r="B74" s="49" t="s">
        <v>160</v>
      </c>
      <c r="C74" s="50"/>
      <c r="D74" s="50"/>
      <c r="E74" s="40" t="s">
        <v>131</v>
      </c>
      <c r="F74" s="41"/>
      <c r="G74" s="35">
        <v>21523</v>
      </c>
      <c r="H74" s="21"/>
      <c r="I74" s="19"/>
    </row>
    <row r="75" spans="1:9" ht="69.75" customHeight="1" x14ac:dyDescent="0.25">
      <c r="A75" s="18" t="s">
        <v>130</v>
      </c>
      <c r="B75" s="49" t="s">
        <v>157</v>
      </c>
      <c r="C75" s="50"/>
      <c r="D75" s="50"/>
      <c r="E75" s="40" t="s">
        <v>138</v>
      </c>
      <c r="F75" s="41"/>
      <c r="G75" s="35">
        <v>4.41</v>
      </c>
      <c r="H75" s="21"/>
      <c r="I75" s="19"/>
    </row>
    <row r="77" spans="1:9" x14ac:dyDescent="0.25">
      <c r="A77" s="1" t="s">
        <v>57</v>
      </c>
    </row>
    <row r="78" spans="1:9" ht="95.25" customHeight="1" x14ac:dyDescent="0.25">
      <c r="A78" s="45" t="s">
        <v>58</v>
      </c>
      <c r="B78" s="46"/>
      <c r="C78" s="46"/>
      <c r="D78" s="46"/>
      <c r="E78" s="46"/>
      <c r="F78" s="46"/>
      <c r="G78" s="46"/>
      <c r="H78" s="46"/>
      <c r="I78" s="46"/>
    </row>
    <row r="79" spans="1:9" ht="51.75" customHeight="1" x14ac:dyDescent="0.25">
      <c r="A79" s="45" t="s">
        <v>59</v>
      </c>
      <c r="B79" s="46"/>
      <c r="C79" s="46"/>
      <c r="D79" s="46"/>
      <c r="E79" s="46"/>
      <c r="F79" s="46"/>
      <c r="G79" s="46"/>
      <c r="H79" s="46"/>
      <c r="I79" s="46"/>
    </row>
    <row r="80" spans="1:9" ht="50.25" customHeight="1" x14ac:dyDescent="0.25">
      <c r="A80" s="45" t="s">
        <v>60</v>
      </c>
      <c r="B80" s="46"/>
      <c r="C80" s="46"/>
      <c r="D80" s="46"/>
      <c r="E80" s="46"/>
      <c r="F80" s="46"/>
      <c r="G80" s="46"/>
      <c r="H80" s="46"/>
      <c r="I80" s="46"/>
    </row>
    <row r="81" spans="1:9" ht="47.25" customHeight="1" x14ac:dyDescent="0.25">
      <c r="A81" s="45" t="s">
        <v>61</v>
      </c>
      <c r="B81" s="46"/>
      <c r="C81" s="46"/>
      <c r="D81" s="46"/>
      <c r="E81" s="46"/>
      <c r="F81" s="46"/>
      <c r="G81" s="46"/>
      <c r="H81" s="46"/>
      <c r="I81" s="46"/>
    </row>
    <row r="82" spans="1:9" ht="47.25" customHeight="1" x14ac:dyDescent="0.25">
      <c r="A82" s="45" t="s">
        <v>158</v>
      </c>
      <c r="B82" s="46"/>
      <c r="C82" s="46"/>
      <c r="D82" s="46"/>
      <c r="E82" s="46"/>
      <c r="F82" s="46"/>
      <c r="G82" s="46"/>
      <c r="H82" s="46"/>
      <c r="I82" s="46"/>
    </row>
    <row r="84" spans="1:9" x14ac:dyDescent="0.25">
      <c r="D84" s="43" t="s">
        <v>65</v>
      </c>
      <c r="E84" s="44"/>
      <c r="F84" s="44"/>
      <c r="G84" s="44"/>
      <c r="H84" s="42" t="s">
        <v>91</v>
      </c>
      <c r="I84" s="42"/>
    </row>
    <row r="85" spans="1:9" x14ac:dyDescent="0.25">
      <c r="E85" s="43" t="s">
        <v>64</v>
      </c>
      <c r="F85" s="43"/>
      <c r="G85" s="44"/>
      <c r="H85" s="42" t="s">
        <v>159</v>
      </c>
      <c r="I85" s="42"/>
    </row>
    <row r="86" spans="1:9" x14ac:dyDescent="0.25">
      <c r="E86" s="6"/>
      <c r="G86" s="5" t="s">
        <v>63</v>
      </c>
      <c r="H86" s="42" t="s">
        <v>62</v>
      </c>
      <c r="I86" s="42"/>
    </row>
  </sheetData>
  <mergeCells count="137">
    <mergeCell ref="B50:D50"/>
    <mergeCell ref="E50:F50"/>
    <mergeCell ref="B61:D61"/>
    <mergeCell ref="E61:F61"/>
    <mergeCell ref="E30:F30"/>
    <mergeCell ref="B31:D31"/>
    <mergeCell ref="E31:F31"/>
    <mergeCell ref="B32:D32"/>
    <mergeCell ref="E32:F32"/>
    <mergeCell ref="B33:D33"/>
    <mergeCell ref="E33:F33"/>
    <mergeCell ref="B51:D51"/>
    <mergeCell ref="E51:F51"/>
    <mergeCell ref="B42:D42"/>
    <mergeCell ref="B43:D43"/>
    <mergeCell ref="B45:D45"/>
    <mergeCell ref="B44:D44"/>
    <mergeCell ref="E44:F44"/>
    <mergeCell ref="B36:D36"/>
    <mergeCell ref="B37:D37"/>
    <mergeCell ref="B38:D38"/>
    <mergeCell ref="B39:D39"/>
    <mergeCell ref="B40:D40"/>
    <mergeCell ref="B41:D41"/>
    <mergeCell ref="E40:F40"/>
    <mergeCell ref="E41:F41"/>
    <mergeCell ref="E42:F42"/>
    <mergeCell ref="E43:F43"/>
    <mergeCell ref="E22:F22"/>
    <mergeCell ref="E23:F23"/>
    <mergeCell ref="A2:I5"/>
    <mergeCell ref="E17:F17"/>
    <mergeCell ref="A15:A16"/>
    <mergeCell ref="I15:I16"/>
    <mergeCell ref="D7:G7"/>
    <mergeCell ref="B9:D9"/>
    <mergeCell ref="G15:H15"/>
    <mergeCell ref="B15:D16"/>
    <mergeCell ref="E15:F16"/>
    <mergeCell ref="B11:D11"/>
    <mergeCell ref="B34:D34"/>
    <mergeCell ref="B35:D35"/>
    <mergeCell ref="B20:D20"/>
    <mergeCell ref="B21:D21"/>
    <mergeCell ref="B22:D22"/>
    <mergeCell ref="B23:D23"/>
    <mergeCell ref="B24:D24"/>
    <mergeCell ref="B25:D25"/>
    <mergeCell ref="E45:F45"/>
    <mergeCell ref="B17:D17"/>
    <mergeCell ref="B18:D18"/>
    <mergeCell ref="B19:D19"/>
    <mergeCell ref="E34:F34"/>
    <mergeCell ref="E35:F35"/>
    <mergeCell ref="E36:F36"/>
    <mergeCell ref="E37:F37"/>
    <mergeCell ref="E38:F38"/>
    <mergeCell ref="E39:F39"/>
    <mergeCell ref="E24:F24"/>
    <mergeCell ref="E25:F25"/>
    <mergeCell ref="E26:F26"/>
    <mergeCell ref="E27:F27"/>
    <mergeCell ref="E28:F28"/>
    <mergeCell ref="E29:F29"/>
    <mergeCell ref="E18:F18"/>
    <mergeCell ref="E19:F19"/>
    <mergeCell ref="E20:F20"/>
    <mergeCell ref="E21:F21"/>
    <mergeCell ref="B26:D26"/>
    <mergeCell ref="B27:D27"/>
    <mergeCell ref="B28:D28"/>
    <mergeCell ref="B29:D29"/>
    <mergeCell ref="B30:D30"/>
    <mergeCell ref="B75:D75"/>
    <mergeCell ref="E46:F46"/>
    <mergeCell ref="E47:F47"/>
    <mergeCell ref="E48:F48"/>
    <mergeCell ref="E49:F49"/>
    <mergeCell ref="E52:F52"/>
    <mergeCell ref="B60:D60"/>
    <mergeCell ref="B62:D62"/>
    <mergeCell ref="B64:D64"/>
    <mergeCell ref="B65:D65"/>
    <mergeCell ref="B68:D68"/>
    <mergeCell ref="B54:D54"/>
    <mergeCell ref="B55:D55"/>
    <mergeCell ref="B56:D56"/>
    <mergeCell ref="B57:D57"/>
    <mergeCell ref="B58:D58"/>
    <mergeCell ref="B59:D59"/>
    <mergeCell ref="B46:D46"/>
    <mergeCell ref="B47:D47"/>
    <mergeCell ref="B48:D48"/>
    <mergeCell ref="B49:D49"/>
    <mergeCell ref="B52:D52"/>
    <mergeCell ref="B53:D53"/>
    <mergeCell ref="E54:F54"/>
    <mergeCell ref="B74:D74"/>
    <mergeCell ref="B63:D63"/>
    <mergeCell ref="E63:F63"/>
    <mergeCell ref="B66:D66"/>
    <mergeCell ref="E66:F66"/>
    <mergeCell ref="B67:D67"/>
    <mergeCell ref="E67:F67"/>
    <mergeCell ref="B70:D70"/>
    <mergeCell ref="E70:F70"/>
    <mergeCell ref="B71:D71"/>
    <mergeCell ref="E71:F71"/>
    <mergeCell ref="E68:F68"/>
    <mergeCell ref="E69:F69"/>
    <mergeCell ref="E72:F72"/>
    <mergeCell ref="E73:F73"/>
    <mergeCell ref="E74:F74"/>
    <mergeCell ref="E75:F75"/>
    <mergeCell ref="E59:F59"/>
    <mergeCell ref="E60:F60"/>
    <mergeCell ref="E62:F62"/>
    <mergeCell ref="E64:F64"/>
    <mergeCell ref="E65:F65"/>
    <mergeCell ref="E53:F53"/>
    <mergeCell ref="H85:I85"/>
    <mergeCell ref="H86:I86"/>
    <mergeCell ref="D84:G84"/>
    <mergeCell ref="E85:G85"/>
    <mergeCell ref="A78:I78"/>
    <mergeCell ref="A79:I79"/>
    <mergeCell ref="A80:I80"/>
    <mergeCell ref="A81:I81"/>
    <mergeCell ref="A82:I82"/>
    <mergeCell ref="H84:I84"/>
    <mergeCell ref="E55:F55"/>
    <mergeCell ref="E56:F56"/>
    <mergeCell ref="E57:F57"/>
    <mergeCell ref="E58:F58"/>
    <mergeCell ref="B69:D69"/>
    <mergeCell ref="B72:D72"/>
    <mergeCell ref="B73:D73"/>
  </mergeCells>
  <printOptions horizontalCentered="1"/>
  <pageMargins left="0.70866141732283472" right="0" top="0.74803149606299213" bottom="0" header="0.31496062992125984" footer="0.31496062992125984"/>
  <pageSetup paperSize="9" scale="89" fitToHeight="4" orientation="portrait" r:id="rId1"/>
  <ignoredErrors>
    <ignoredError sqref="A20 A37:A46 A34:A35 A25:A29" twoDigitTextYear="1"/>
    <ignoredError sqref="A72:A75 A62 A65 A68 A58:A59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42"/>
  <sheetViews>
    <sheetView view="pageBreakPreview" zoomScaleNormal="100" workbookViewId="0">
      <selection activeCell="F31" sqref="F31"/>
    </sheetView>
  </sheetViews>
  <sheetFormatPr defaultColWidth="8.85546875" defaultRowHeight="12.75" x14ac:dyDescent="0.2"/>
  <cols>
    <col min="1" max="1" width="9.5703125" style="4" customWidth="1"/>
    <col min="2" max="2" width="29.5703125" style="4" customWidth="1"/>
    <col min="3" max="3" width="9" style="4" customWidth="1"/>
    <col min="4" max="4" width="14.140625" style="24" customWidth="1"/>
    <col min="5" max="5" width="11.28515625" style="4" customWidth="1"/>
    <col min="6" max="6" width="26.140625" style="4" customWidth="1"/>
    <col min="7" max="16384" width="8.85546875" style="4"/>
  </cols>
  <sheetData>
    <row r="2" spans="1:9" ht="36.75" customHeight="1" x14ac:dyDescent="0.25">
      <c r="A2" s="51" t="s">
        <v>90</v>
      </c>
      <c r="B2" s="46"/>
      <c r="C2" s="46"/>
      <c r="D2" s="46"/>
      <c r="E2" s="46"/>
      <c r="F2" s="46"/>
      <c r="G2" s="12"/>
      <c r="H2" s="12"/>
      <c r="I2" s="13"/>
    </row>
    <row r="3" spans="1:9" ht="15" x14ac:dyDescent="0.25">
      <c r="A3" s="46"/>
      <c r="B3" s="46"/>
      <c r="C3" s="46"/>
      <c r="D3" s="46"/>
      <c r="E3" s="46"/>
      <c r="F3" s="46"/>
      <c r="G3" s="12"/>
      <c r="H3" s="12"/>
      <c r="I3" s="13"/>
    </row>
    <row r="4" spans="1:9" ht="15" x14ac:dyDescent="0.25">
      <c r="A4" s="46"/>
      <c r="B4" s="46"/>
      <c r="C4" s="46"/>
      <c r="D4" s="46"/>
      <c r="E4" s="46"/>
      <c r="F4" s="46"/>
      <c r="G4" s="12"/>
      <c r="H4" s="12"/>
      <c r="I4" s="13"/>
    </row>
    <row r="5" spans="1:9" ht="33" customHeight="1" x14ac:dyDescent="0.25">
      <c r="A5" s="46"/>
      <c r="B5" s="46"/>
      <c r="C5" s="46"/>
      <c r="D5" s="46"/>
      <c r="E5" s="46"/>
      <c r="F5" s="46"/>
      <c r="G5" s="14"/>
      <c r="H5" s="14"/>
      <c r="I5" s="13"/>
    </row>
    <row r="6" spans="1:9" ht="15.75" x14ac:dyDescent="0.25">
      <c r="A6" s="1"/>
      <c r="B6" s="1"/>
      <c r="C6" s="1"/>
      <c r="D6" s="22"/>
      <c r="E6" s="1"/>
      <c r="F6" s="1"/>
      <c r="G6" s="1"/>
      <c r="H6" s="1"/>
      <c r="I6" s="1"/>
    </row>
    <row r="7" spans="1:9" ht="15.75" x14ac:dyDescent="0.25">
      <c r="A7" s="1" t="s">
        <v>1</v>
      </c>
      <c r="B7" s="1"/>
      <c r="C7" s="68" t="s">
        <v>92</v>
      </c>
      <c r="D7" s="69"/>
      <c r="E7" s="69"/>
      <c r="F7" s="15"/>
      <c r="G7" s="1"/>
      <c r="H7" s="1"/>
      <c r="I7" s="1"/>
    </row>
    <row r="8" spans="1:9" ht="7.5" customHeight="1" x14ac:dyDescent="0.25">
      <c r="A8" s="1"/>
      <c r="B8" s="1"/>
      <c r="C8" s="1"/>
      <c r="D8" s="22"/>
      <c r="E8" s="1"/>
      <c r="F8" s="1"/>
      <c r="G8" s="1"/>
      <c r="H8" s="1"/>
      <c r="I8" s="1"/>
    </row>
    <row r="9" spans="1:9" ht="15.75" x14ac:dyDescent="0.25">
      <c r="A9" s="1" t="s">
        <v>2</v>
      </c>
      <c r="B9" s="16">
        <f>'форма 1'!B9:D9</f>
        <v>3528055532</v>
      </c>
      <c r="C9" s="1"/>
      <c r="D9" s="23"/>
      <c r="E9" s="1"/>
      <c r="F9" s="1"/>
      <c r="G9" s="1"/>
      <c r="H9" s="1"/>
      <c r="I9" s="1"/>
    </row>
    <row r="10" spans="1:9" ht="7.5" customHeight="1" x14ac:dyDescent="0.25">
      <c r="A10" s="1"/>
      <c r="B10" s="2"/>
      <c r="C10" s="1"/>
      <c r="D10" s="22"/>
      <c r="E10" s="1"/>
      <c r="F10" s="1"/>
      <c r="G10" s="1"/>
      <c r="H10" s="1"/>
      <c r="I10" s="1"/>
    </row>
    <row r="11" spans="1:9" ht="15.75" x14ac:dyDescent="0.25">
      <c r="A11" s="1" t="s">
        <v>3</v>
      </c>
      <c r="B11" s="16">
        <f>'форма 1'!B11:D11</f>
        <v>353950001</v>
      </c>
      <c r="C11" s="1"/>
      <c r="D11" s="23"/>
      <c r="E11" s="1"/>
      <c r="F11" s="1"/>
      <c r="G11" s="1"/>
      <c r="H11" s="1"/>
      <c r="I11" s="1"/>
    </row>
    <row r="13" spans="1:9" x14ac:dyDescent="0.2">
      <c r="A13" s="71" t="s">
        <v>7</v>
      </c>
      <c r="B13" s="71" t="s">
        <v>8</v>
      </c>
      <c r="C13" s="73" t="s">
        <v>9</v>
      </c>
      <c r="D13" s="70" t="s">
        <v>169</v>
      </c>
      <c r="E13" s="70"/>
      <c r="F13" s="9"/>
    </row>
    <row r="14" spans="1:9" ht="22.15" customHeight="1" x14ac:dyDescent="0.2">
      <c r="A14" s="72"/>
      <c r="B14" s="72"/>
      <c r="C14" s="73"/>
      <c r="D14" s="28" t="s">
        <v>88</v>
      </c>
      <c r="E14" s="11" t="s">
        <v>87</v>
      </c>
      <c r="F14" s="11" t="s">
        <v>86</v>
      </c>
    </row>
    <row r="15" spans="1:9" ht="56.45" customHeight="1" x14ac:dyDescent="0.2">
      <c r="A15" s="11" t="s">
        <v>85</v>
      </c>
      <c r="B15" s="10" t="s">
        <v>84</v>
      </c>
      <c r="C15" s="9" t="s">
        <v>67</v>
      </c>
      <c r="D15" s="30">
        <v>5456862.6200000001</v>
      </c>
      <c r="E15" s="8"/>
      <c r="F15" s="8"/>
    </row>
    <row r="16" spans="1:9" x14ac:dyDescent="0.2">
      <c r="A16" s="71" t="s">
        <v>83</v>
      </c>
      <c r="B16" s="75" t="s">
        <v>82</v>
      </c>
      <c r="C16" s="9" t="s">
        <v>67</v>
      </c>
      <c r="D16" s="31">
        <f>D19+D20</f>
        <v>205697</v>
      </c>
      <c r="E16" s="8"/>
      <c r="F16" s="8"/>
    </row>
    <row r="17" spans="1:6" ht="15.6" customHeight="1" x14ac:dyDescent="0.2">
      <c r="A17" s="74"/>
      <c r="B17" s="76"/>
      <c r="C17" s="9" t="s">
        <v>71</v>
      </c>
      <c r="D17" s="32">
        <f>D21</f>
        <v>4.5599999999999996</v>
      </c>
      <c r="E17" s="8"/>
      <c r="F17" s="8"/>
    </row>
    <row r="18" spans="1:6" x14ac:dyDescent="0.2">
      <c r="A18" s="72"/>
      <c r="B18" s="77"/>
      <c r="C18" s="9" t="s">
        <v>70</v>
      </c>
      <c r="D18" s="32">
        <f>D22</f>
        <v>23.204000000000001</v>
      </c>
      <c r="E18" s="8"/>
      <c r="F18" s="8"/>
    </row>
    <row r="19" spans="1:6" ht="38.25" x14ac:dyDescent="0.2">
      <c r="A19" s="11" t="s">
        <v>81</v>
      </c>
      <c r="B19" s="10" t="s">
        <v>80</v>
      </c>
      <c r="C19" s="9" t="s">
        <v>67</v>
      </c>
      <c r="D19" s="31"/>
      <c r="E19" s="8"/>
      <c r="F19" s="8"/>
    </row>
    <row r="20" spans="1:6" x14ac:dyDescent="0.2">
      <c r="A20" s="71" t="s">
        <v>79</v>
      </c>
      <c r="B20" s="75" t="s">
        <v>78</v>
      </c>
      <c r="C20" s="9" t="s">
        <v>67</v>
      </c>
      <c r="D20" s="31">
        <f>D23+D26+D29</f>
        <v>205697</v>
      </c>
      <c r="E20" s="8"/>
      <c r="F20" s="8"/>
    </row>
    <row r="21" spans="1:6" x14ac:dyDescent="0.2">
      <c r="A21" s="74"/>
      <c r="B21" s="76"/>
      <c r="C21" s="9" t="s">
        <v>71</v>
      </c>
      <c r="D21" s="32">
        <f>D24+D27+D30</f>
        <v>4.5599999999999996</v>
      </c>
      <c r="E21" s="8"/>
      <c r="F21" s="8"/>
    </row>
    <row r="22" spans="1:6" x14ac:dyDescent="0.2">
      <c r="A22" s="72"/>
      <c r="B22" s="77"/>
      <c r="C22" s="9" t="s">
        <v>70</v>
      </c>
      <c r="D22" s="32">
        <f>D25+D28+D31</f>
        <v>23.204000000000001</v>
      </c>
      <c r="E22" s="8"/>
      <c r="F22" s="8"/>
    </row>
    <row r="23" spans="1:6" x14ac:dyDescent="0.2">
      <c r="A23" s="71" t="s">
        <v>75</v>
      </c>
      <c r="B23" s="75" t="s">
        <v>77</v>
      </c>
      <c r="C23" s="9" t="s">
        <v>67</v>
      </c>
      <c r="D23" s="33">
        <v>64566</v>
      </c>
      <c r="E23" s="8"/>
      <c r="F23" s="8"/>
    </row>
    <row r="24" spans="1:6" ht="13.9" customHeight="1" x14ac:dyDescent="0.2">
      <c r="A24" s="74"/>
      <c r="B24" s="76"/>
      <c r="C24" s="9" t="s">
        <v>71</v>
      </c>
      <c r="D24" s="34"/>
      <c r="E24" s="8"/>
      <c r="F24" s="8"/>
    </row>
    <row r="25" spans="1:6" ht="13.9" customHeight="1" x14ac:dyDescent="0.2">
      <c r="A25" s="72"/>
      <c r="B25" s="77"/>
      <c r="C25" s="9" t="s">
        <v>70</v>
      </c>
      <c r="D25" s="34"/>
      <c r="E25" s="8"/>
      <c r="F25" s="8"/>
    </row>
    <row r="26" spans="1:6" x14ac:dyDescent="0.2">
      <c r="A26" s="71" t="s">
        <v>161</v>
      </c>
      <c r="B26" s="75" t="s">
        <v>76</v>
      </c>
      <c r="C26" s="9" t="s">
        <v>67</v>
      </c>
      <c r="D26" s="30">
        <v>129540</v>
      </c>
      <c r="E26" s="8"/>
      <c r="F26" s="8"/>
    </row>
    <row r="27" spans="1:6" x14ac:dyDescent="0.2">
      <c r="A27" s="74"/>
      <c r="B27" s="76"/>
      <c r="C27" s="9" t="s">
        <v>71</v>
      </c>
      <c r="D27" s="34">
        <v>4.5599999999999996</v>
      </c>
      <c r="E27" s="8"/>
      <c r="F27" s="8"/>
    </row>
    <row r="28" spans="1:6" x14ac:dyDescent="0.2">
      <c r="A28" s="72"/>
      <c r="B28" s="77"/>
      <c r="C28" s="9" t="s">
        <v>70</v>
      </c>
      <c r="D28" s="34">
        <v>23.204000000000001</v>
      </c>
      <c r="E28" s="8"/>
      <c r="F28" s="8"/>
    </row>
    <row r="29" spans="1:6" x14ac:dyDescent="0.2">
      <c r="A29" s="71" t="s">
        <v>162</v>
      </c>
      <c r="B29" s="75" t="s">
        <v>74</v>
      </c>
      <c r="C29" s="9" t="s">
        <v>67</v>
      </c>
      <c r="D29" s="30">
        <v>11591</v>
      </c>
      <c r="E29" s="8"/>
      <c r="F29" s="8"/>
    </row>
    <row r="30" spans="1:6" x14ac:dyDescent="0.2">
      <c r="A30" s="74"/>
      <c r="B30" s="76"/>
      <c r="C30" s="9" t="s">
        <v>71</v>
      </c>
      <c r="D30" s="34"/>
      <c r="E30" s="8"/>
      <c r="F30" s="8"/>
    </row>
    <row r="31" spans="1:6" x14ac:dyDescent="0.2">
      <c r="A31" s="72"/>
      <c r="B31" s="77"/>
      <c r="C31" s="9" t="s">
        <v>70</v>
      </c>
      <c r="D31" s="34"/>
      <c r="E31" s="8"/>
      <c r="F31" s="8"/>
    </row>
    <row r="32" spans="1:6" x14ac:dyDescent="0.2">
      <c r="A32" s="71" t="s">
        <v>73</v>
      </c>
      <c r="B32" s="75" t="s">
        <v>72</v>
      </c>
      <c r="C32" s="9" t="s">
        <v>67</v>
      </c>
      <c r="D32" s="30">
        <v>10000</v>
      </c>
      <c r="E32" s="8"/>
      <c r="F32" s="8"/>
    </row>
    <row r="33" spans="1:6" x14ac:dyDescent="0.2">
      <c r="A33" s="74"/>
      <c r="B33" s="76"/>
      <c r="C33" s="9" t="s">
        <v>71</v>
      </c>
      <c r="D33" s="34"/>
      <c r="E33" s="8"/>
      <c r="F33" s="8"/>
    </row>
    <row r="34" spans="1:6" x14ac:dyDescent="0.2">
      <c r="A34" s="72"/>
      <c r="B34" s="77"/>
      <c r="C34" s="9" t="s">
        <v>70</v>
      </c>
      <c r="D34" s="34"/>
      <c r="E34" s="8"/>
      <c r="F34" s="8"/>
    </row>
    <row r="35" spans="1:6" ht="52.15" customHeight="1" x14ac:dyDescent="0.2">
      <c r="A35" s="11" t="s">
        <v>69</v>
      </c>
      <c r="B35" s="10" t="s">
        <v>68</v>
      </c>
      <c r="C35" s="9" t="s">
        <v>67</v>
      </c>
      <c r="D35" s="31">
        <f>D15+D16-D32</f>
        <v>5652559.6200000001</v>
      </c>
      <c r="E35" s="8"/>
      <c r="F35" s="8"/>
    </row>
    <row r="37" spans="1:6" x14ac:dyDescent="0.2">
      <c r="A37" s="78" t="s">
        <v>57</v>
      </c>
      <c r="B37" s="78"/>
    </row>
    <row r="38" spans="1:6" ht="25.15" customHeight="1" x14ac:dyDescent="0.2">
      <c r="A38" s="79" t="s">
        <v>66</v>
      </c>
      <c r="B38" s="79"/>
      <c r="C38" s="79"/>
      <c r="D38" s="79"/>
      <c r="E38" s="79"/>
      <c r="F38" s="79"/>
    </row>
    <row r="39" spans="1:6" x14ac:dyDescent="0.2">
      <c r="A39" s="7"/>
      <c r="B39" s="7"/>
      <c r="C39" s="7"/>
      <c r="D39" s="25"/>
      <c r="E39" s="7"/>
      <c r="F39" s="7"/>
    </row>
    <row r="40" spans="1:6" x14ac:dyDescent="0.2">
      <c r="C40" s="43" t="s">
        <v>65</v>
      </c>
      <c r="D40" s="43"/>
      <c r="E40" s="42" t="s">
        <v>89</v>
      </c>
      <c r="F40" s="42"/>
    </row>
    <row r="41" spans="1:6" x14ac:dyDescent="0.2">
      <c r="C41" s="43" t="s">
        <v>64</v>
      </c>
      <c r="D41" s="43"/>
      <c r="E41" s="42" t="s">
        <v>159</v>
      </c>
      <c r="F41" s="42"/>
    </row>
    <row r="42" spans="1:6" x14ac:dyDescent="0.2">
      <c r="C42" s="6"/>
      <c r="D42" s="27" t="s">
        <v>63</v>
      </c>
      <c r="E42" s="42" t="s">
        <v>62</v>
      </c>
      <c r="F42" s="42"/>
    </row>
  </sheetData>
  <mergeCells count="25">
    <mergeCell ref="A26:A28"/>
    <mergeCell ref="B26:B28"/>
    <mergeCell ref="E42:F42"/>
    <mergeCell ref="A37:B37"/>
    <mergeCell ref="B29:B31"/>
    <mergeCell ref="A32:A34"/>
    <mergeCell ref="B32:B34"/>
    <mergeCell ref="A38:F38"/>
    <mergeCell ref="A29:A31"/>
    <mergeCell ref="A2:F5"/>
    <mergeCell ref="C7:E7"/>
    <mergeCell ref="C41:D41"/>
    <mergeCell ref="C40:D40"/>
    <mergeCell ref="E40:F40"/>
    <mergeCell ref="E41:F41"/>
    <mergeCell ref="D13:E13"/>
    <mergeCell ref="A13:A14"/>
    <mergeCell ref="B13:B14"/>
    <mergeCell ref="C13:C14"/>
    <mergeCell ref="A16:A18"/>
    <mergeCell ref="B16:B18"/>
    <mergeCell ref="A20:A22"/>
    <mergeCell ref="B20:B22"/>
    <mergeCell ref="A23:A25"/>
    <mergeCell ref="B23:B25"/>
  </mergeCells>
  <printOptions horizontalCentered="1"/>
  <pageMargins left="0.78740157480314965" right="0" top="0.59055118110236227" bottom="0" header="0.31496062992125984" footer="0.31496062992125984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1</vt:lpstr>
      <vt:lpstr>форма 2</vt:lpstr>
      <vt:lpstr>'форма 1'!Заголовки_для_печати</vt:lpstr>
    </vt:vector>
  </TitlesOfParts>
  <Company>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Борисов Александр Иванович</dc:creator>
  <cp:lastModifiedBy>Пискунова Наталья Николаевна</cp:lastModifiedBy>
  <cp:lastPrinted>2020-02-26T05:23:55Z</cp:lastPrinted>
  <dcterms:created xsi:type="dcterms:W3CDTF">2015-01-19T07:57:07Z</dcterms:created>
  <dcterms:modified xsi:type="dcterms:W3CDTF">2020-02-26T07:58:53Z</dcterms:modified>
</cp:coreProperties>
</file>